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Diretor\Desktop\Wanna Invest\Planilhas Wanna\"/>
    </mc:Choice>
  </mc:AlternateContent>
  <xr:revisionPtr revIDLastSave="0" documentId="13_ncr:1_{D39BE180-4EC2-4F39-B045-327C01F1A7F7}" xr6:coauthVersionLast="47" xr6:coauthVersionMax="47" xr10:uidLastSave="{00000000-0000-0000-0000-000000000000}"/>
  <workbookProtection workbookAlgorithmName="SHA-512" workbookHashValue="XT7O9k4o2ueBLuHdmJ+jNl8UNI9ea0ZPVLNusmCfTqSpiyqfgVeIvhzp3aSN/+RJTkiprf/uwth8OPqc7JQazw==" workbookSaltValue="mKfIsQVO14X4dE6jfcP/RQ==" workbookSpinCount="100000" lockStructure="1"/>
  <bookViews>
    <workbookView xWindow="-120" yWindow="-120" windowWidth="29040" windowHeight="15840" xr2:uid="{00000000-000D-0000-FFFF-FFFF00000000}"/>
  </bookViews>
  <sheets>
    <sheet name="Calculadora de Alavancagem" sheetId="13" r:id="rId1"/>
    <sheet name="Conteúdos" sheetId="12" r:id="rId2"/>
    <sheet name="Sobre" sheetId="11" r:id="rId3"/>
  </sheets>
  <definedNames>
    <definedName name="_xlnm.Print_Area" localSheetId="0">'Calculadora de Alavancagem'!$A$3:$N$39</definedName>
    <definedName name="_xlnm.Print_Area" localSheetId="1">Conteúdos!$A$1:$R$42</definedName>
    <definedName name="_xlnm.Print_Area" localSheetId="2">Sobre!$A$1:$Q$41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3" l="1"/>
  <c r="F29" i="13"/>
  <c r="F27" i="13"/>
  <c r="F26" i="13"/>
  <c r="F22" i="13"/>
  <c r="F35" i="13" s="1"/>
  <c r="F21" i="13"/>
  <c r="F31" i="13" s="1"/>
  <c r="D18" i="13"/>
  <c r="F15" i="13"/>
  <c r="D12" i="13"/>
  <c r="D15" i="13" s="1"/>
  <c r="F17" i="13" s="1"/>
  <c r="F39" i="13" l="1"/>
  <c r="J35" i="13"/>
  <c r="H35" i="13"/>
  <c r="F34" i="13"/>
  <c r="J34" i="13" l="1"/>
  <c r="H34" i="13"/>
  <c r="F37" i="13"/>
</calcChain>
</file>

<file path=xl/sharedStrings.xml><?xml version="1.0" encoding="utf-8"?>
<sst xmlns="http://schemas.openxmlformats.org/spreadsheetml/2006/main" count="80" uniqueCount="71">
  <si>
    <t>Preencha os campos em amarelo</t>
  </si>
  <si>
    <t>Gain</t>
  </si>
  <si>
    <t>Loss</t>
  </si>
  <si>
    <t>Financeiro</t>
  </si>
  <si>
    <t>gsg</t>
  </si>
  <si>
    <t>Revisão:</t>
  </si>
  <si>
    <t>Autor:</t>
  </si>
  <si>
    <t>Descrição:</t>
  </si>
  <si>
    <t>Essa planilha tem objetivo apenas educacional, sendo uma ferramenta de acompanhamento pessoal.</t>
  </si>
  <si>
    <t>O conteúdo apresentado reflete única e exclusivamente opinião pessoal, foi elaborado de forma independente e autônoma e não caracteriza qualquer recomendação.</t>
  </si>
  <si>
    <t>Use a planilha por sua conta e risco. As fórmulas e cálculos que integram essa planilha podem apresentar erros, por isso realize testes antes de usar definitivamente.</t>
  </si>
  <si>
    <t xml:space="preserve">Caso queira reportar elogios, críticas ou sugestões entre em contato: </t>
  </si>
  <si>
    <t>Gil Garcia</t>
  </si>
  <si>
    <t>desenvolvido por Pensativamente Consultoria ©</t>
  </si>
  <si>
    <t>Criação:</t>
  </si>
  <si>
    <r>
      <t>DISCLAIMER:</t>
    </r>
    <r>
      <rPr>
        <b/>
        <sz val="11"/>
        <color rgb="FFFF0000"/>
        <rFont val="Calibri"/>
        <family val="2"/>
      </rPr>
      <t xml:space="preserve"> Esta planilha tem como propósito único de fornecer informações para estudo e não constitui ou deve ser interpretada como oferta ou solicitação ou recomendação de compra e venda de qualquer ativo financeiro ou estratégia de negocio específica. Todas as opiniões aqui contidas foram elaboradas dentro do contexto e conjuntura no momento em que a apresentação foi feita, podendo mudar sem aviso prévio, bem como não levam em consideração os objetivos de investimento, a situação financeira ou as necessidades específicas de determinado investidor.</t>
    </r>
  </si>
  <si>
    <t>Fique por dentro de tudo que acontece na Wanna Invest</t>
  </si>
  <si>
    <t>Conheça as estratégias Wanna Invest</t>
  </si>
  <si>
    <r>
      <t xml:space="preserve">acesse o site: </t>
    </r>
    <r>
      <rPr>
        <b/>
        <sz val="14"/>
        <color theme="8"/>
        <rFont val="Calibri"/>
        <family val="2"/>
      </rPr>
      <t>www.wannainvest.com.br</t>
    </r>
  </si>
  <si>
    <t>Ferramenta desenvolvida por   Pensativamente Consultoria ©</t>
  </si>
  <si>
    <t>pensativamenteconsultoria@gmail.com</t>
  </si>
  <si>
    <t xml:space="preserve">Copyright 2008/2024 Gil Garcia, Pensativamente Consultoria | Todos os direitos reservados. A cópia do conteúdo desta planilha é proibida. Para distribuição solicite autorização ao autor.
Essa planilha foi licenciada pelo autor para uso exclusivo da Wanna Invest em suas aulas e treinamentos.
O conteúdo desta obra ampara-se no direito fundamental à manifestação do pensamento, previsto nos arts. 5º, IV e 220 da Constituição Federal de 1988 
Princípio da Autorresponsabilidade: Toda e qualquer decisão tomada após a leitura e o uso do conteúdo deste material é de única e exclusiva responsabilidade do leitor/usuário.
Princípio da Descrença: Não acredite em nada, nem mesmo no que foi dito aqui. Estude outras fontes, pense, tenha as suas próprias experiências e tire as suas conclusões pessoais.    
             </t>
  </si>
  <si>
    <r>
      <t xml:space="preserve">Calculadora de Alavancagem
</t>
    </r>
    <r>
      <rPr>
        <sz val="20"/>
        <color theme="9" tint="-0.249977111117893"/>
        <rFont val="Calibri"/>
        <family val="2"/>
        <scheme val="minor"/>
      </rPr>
      <t>em ações</t>
    </r>
  </si>
  <si>
    <t>Cálculo de Alavancagem e Custos em Papéis</t>
  </si>
  <si>
    <t>Comentários</t>
  </si>
  <si>
    <t>Papel</t>
  </si>
  <si>
    <t>PETR4</t>
  </si>
  <si>
    <t>Preço</t>
  </si>
  <si>
    <t>Digitar o preço da ação</t>
  </si>
  <si>
    <t>Alavancagem</t>
  </si>
  <si>
    <t>Alavancagem da corretora no ativo</t>
  </si>
  <si>
    <t>Saldo disponível para daytrade</t>
  </si>
  <si>
    <t>Capital alavancado para o papel</t>
  </si>
  <si>
    <t>Capital alavancado disponível</t>
  </si>
  <si>
    <t>Com Alavancagem</t>
  </si>
  <si>
    <t>Sem Alavancagem</t>
  </si>
  <si>
    <t>Qtde máxima de papéis</t>
  </si>
  <si>
    <t>Qtde máxima de papéis possível de operar</t>
  </si>
  <si>
    <t>Quantidade a ser operado</t>
  </si>
  <si>
    <t>Qtde de papéis a ser operado</t>
  </si>
  <si>
    <t>Valor negociado</t>
  </si>
  <si>
    <t>Financeiro a ser operado</t>
  </si>
  <si>
    <t>Por papel</t>
  </si>
  <si>
    <t>Por trade</t>
  </si>
  <si>
    <t>Valor bruto em caso de Gain</t>
  </si>
  <si>
    <t>Valor bruto em caso de Loss</t>
  </si>
  <si>
    <t>Custos</t>
  </si>
  <si>
    <t>Corretagem</t>
  </si>
  <si>
    <t>Custo de corretagem</t>
  </si>
  <si>
    <t>Emolumentos</t>
  </si>
  <si>
    <t>Emolumentos + Liquidação</t>
  </si>
  <si>
    <t>ISS</t>
  </si>
  <si>
    <t>ISS sobre corretagem</t>
  </si>
  <si>
    <t>Taxas</t>
  </si>
  <si>
    <t>Outros custos</t>
  </si>
  <si>
    <r>
      <t>Custo total por trade</t>
    </r>
    <r>
      <rPr>
        <sz val="11"/>
        <color theme="1"/>
        <rFont val="Calibri"/>
        <family val="2"/>
        <scheme val="minor"/>
      </rPr>
      <t xml:space="preserve"> (entrada + saída)</t>
    </r>
  </si>
  <si>
    <t>Total por trade (entrada + saída)</t>
  </si>
  <si>
    <t>IRRF</t>
  </si>
  <si>
    <t>IR retido em caso de Gain</t>
  </si>
  <si>
    <t>Resultado Financeiro Final</t>
  </si>
  <si>
    <t>% na conta</t>
  </si>
  <si>
    <t>% no trade</t>
  </si>
  <si>
    <t>Valor líquido em caso de Gain |  % sobre o saldo da conta  |  % sobre o valor negociado</t>
  </si>
  <si>
    <t>Valor líquido em caso de Loss  |  % sobre o saldo da conta  |  % sobre o valor negociado</t>
  </si>
  <si>
    <t>RxG</t>
  </si>
  <si>
    <t>Relação Risco x Ganho líquido da operação</t>
  </si>
  <si>
    <t>Risco Ruína</t>
  </si>
  <si>
    <t>Relação de alavancagem saudável. Quanto maior, melhor e mais favorável.</t>
  </si>
  <si>
    <t>Planilhas Calculadora de Alavancagem para Daytrade em Ações.</t>
  </si>
  <si>
    <t>Calculadora de Alavancagem em Papéis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</si>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</sst>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mmm/yyyy"/>
    <numFmt numFmtId="165" formatCode="0.0%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8"/>
      <name val="Calibri"/>
      <family val="2"/>
    </font>
    <font>
      <sz val="14"/>
      <color theme="8"/>
      <name val="Calibri"/>
      <family val="2"/>
    </font>
    <font>
      <b/>
      <sz val="14"/>
      <color theme="8"/>
      <name val="Calibri"/>
      <family val="2"/>
    </font>
    <font>
      <sz val="5"/>
      <color theme="2" tint="-9.9978637043366805E-2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0" tint="-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theme="0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5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</cellStyleXfs>
  <cellXfs count="106">
    <xf numFmtId="0" fontId="0" fillId="0" borderId="0" xfId="0"/>
    <xf numFmtId="0" fontId="5" fillId="0" borderId="0" xfId="6" applyFont="1" applyAlignment="1">
      <alignment vertical="center"/>
    </xf>
    <xf numFmtId="0" fontId="7" fillId="0" borderId="0" xfId="6" applyFont="1"/>
    <xf numFmtId="0" fontId="11" fillId="0" borderId="0" xfId="0" applyFont="1" applyAlignment="1" applyProtection="1">
      <alignment horizontal="right" vertical="top"/>
      <protection hidden="1"/>
    </xf>
    <xf numFmtId="0" fontId="4" fillId="0" borderId="0" xfId="5" applyProtection="1">
      <protection hidden="1"/>
    </xf>
    <xf numFmtId="0" fontId="4" fillId="0" borderId="3" xfId="5" applyBorder="1" applyProtection="1">
      <protection hidden="1"/>
    </xf>
    <xf numFmtId="0" fontId="1" fillId="0" borderId="0" xfId="7"/>
    <xf numFmtId="0" fontId="4" fillId="0" borderId="7" xfId="5" applyBorder="1" applyProtection="1">
      <protection hidden="1"/>
    </xf>
    <xf numFmtId="0" fontId="16" fillId="0" borderId="0" xfId="7" applyFont="1" applyProtection="1">
      <protection hidden="1"/>
    </xf>
    <xf numFmtId="0" fontId="16" fillId="0" borderId="0" xfId="7" applyFont="1" applyAlignment="1" applyProtection="1">
      <alignment horizontal="right"/>
      <protection hidden="1"/>
    </xf>
    <xf numFmtId="0" fontId="4" fillId="0" borderId="0" xfId="5"/>
    <xf numFmtId="0" fontId="1" fillId="0" borderId="2" xfId="7" applyBorder="1"/>
    <xf numFmtId="0" fontId="4" fillId="0" borderId="3" xfId="5" applyBorder="1"/>
    <xf numFmtId="0" fontId="1" fillId="0" borderId="3" xfId="7" applyBorder="1"/>
    <xf numFmtId="0" fontId="1" fillId="0" borderId="4" xfId="7" applyBorder="1"/>
    <xf numFmtId="0" fontId="1" fillId="0" borderId="5" xfId="7" applyBorder="1"/>
    <xf numFmtId="0" fontId="1" fillId="0" borderId="1" xfId="7" applyBorder="1"/>
    <xf numFmtId="0" fontId="1" fillId="0" borderId="0" xfId="6"/>
    <xf numFmtId="0" fontId="6" fillId="0" borderId="0" xfId="6" applyFont="1"/>
    <xf numFmtId="164" fontId="7" fillId="0" borderId="0" xfId="6" applyNumberFormat="1" applyFont="1"/>
    <xf numFmtId="0" fontId="3" fillId="0" borderId="0" xfId="8" applyFill="1" applyBorder="1"/>
    <xf numFmtId="0" fontId="7" fillId="0" borderId="0" xfId="6" applyFont="1" applyAlignment="1">
      <alignment horizontal="left"/>
    </xf>
    <xf numFmtId="0" fontId="1" fillId="0" borderId="6" xfId="7" applyBorder="1"/>
    <xf numFmtId="0" fontId="8" fillId="0" borderId="7" xfId="6" applyFont="1" applyBorder="1"/>
    <xf numFmtId="0" fontId="1" fillId="0" borderId="7" xfId="6" applyBorder="1"/>
    <xf numFmtId="0" fontId="1" fillId="0" borderId="7" xfId="7" applyBorder="1"/>
    <xf numFmtId="0" fontId="1" fillId="0" borderId="8" xfId="7" applyBorder="1"/>
    <xf numFmtId="0" fontId="10" fillId="0" borderId="0" xfId="7" applyFont="1"/>
    <xf numFmtId="0" fontId="4" fillId="0" borderId="7" xfId="5" applyBorder="1"/>
    <xf numFmtId="0" fontId="3" fillId="0" borderId="0" xfId="8" applyFill="1" applyBorder="1" applyAlignment="1"/>
    <xf numFmtId="0" fontId="21" fillId="0" borderId="0" xfId="5" applyFont="1" applyProtection="1">
      <protection hidden="1"/>
    </xf>
    <xf numFmtId="0" fontId="22" fillId="0" borderId="0" xfId="5" applyFont="1" applyAlignment="1" applyProtection="1">
      <alignment horizontal="right"/>
      <protection hidden="1"/>
    </xf>
    <xf numFmtId="0" fontId="1" fillId="0" borderId="0" xfId="10" applyProtection="1">
      <protection hidden="1"/>
    </xf>
    <xf numFmtId="0" fontId="1" fillId="0" borderId="2" xfId="10" applyBorder="1" applyProtection="1">
      <protection hidden="1"/>
    </xf>
    <xf numFmtId="0" fontId="1" fillId="0" borderId="3" xfId="10" applyBorder="1" applyProtection="1">
      <protection hidden="1"/>
    </xf>
    <xf numFmtId="0" fontId="1" fillId="0" borderId="4" xfId="10" applyBorder="1" applyProtection="1">
      <protection hidden="1"/>
    </xf>
    <xf numFmtId="0" fontId="1" fillId="0" borderId="5" xfId="10" applyBorder="1" applyProtection="1">
      <protection hidden="1"/>
    </xf>
    <xf numFmtId="0" fontId="1" fillId="0" borderId="1" xfId="10" applyBorder="1" applyProtection="1">
      <protection hidden="1"/>
    </xf>
    <xf numFmtId="0" fontId="15" fillId="0" borderId="0" xfId="11" applyFont="1" applyAlignment="1" applyProtection="1">
      <alignment vertical="center"/>
      <protection hidden="1"/>
    </xf>
    <xf numFmtId="0" fontId="1" fillId="0" borderId="0" xfId="10"/>
    <xf numFmtId="0" fontId="1" fillId="0" borderId="0" xfId="11" applyProtection="1">
      <protection hidden="1"/>
    </xf>
    <xf numFmtId="0" fontId="10" fillId="0" borderId="0" xfId="10" applyFont="1" applyProtection="1">
      <protection hidden="1"/>
    </xf>
    <xf numFmtId="0" fontId="1" fillId="0" borderId="6" xfId="10" applyBorder="1" applyProtection="1">
      <protection hidden="1"/>
    </xf>
    <xf numFmtId="0" fontId="1" fillId="0" borderId="7" xfId="10" applyBorder="1" applyProtection="1">
      <protection hidden="1"/>
    </xf>
    <xf numFmtId="0" fontId="1" fillId="0" borderId="8" xfId="10" applyBorder="1" applyProtection="1">
      <protection hidden="1"/>
    </xf>
    <xf numFmtId="0" fontId="16" fillId="0" borderId="0" xfId="10" applyFont="1" applyProtection="1">
      <protection hidden="1"/>
    </xf>
    <xf numFmtId="0" fontId="16" fillId="0" borderId="0" xfId="10" applyFont="1" applyAlignment="1" applyProtection="1">
      <alignment horizontal="right"/>
      <protection hidden="1"/>
    </xf>
    <xf numFmtId="0" fontId="8" fillId="0" borderId="0" xfId="11" applyFont="1"/>
    <xf numFmtId="0" fontId="1" fillId="0" borderId="0" xfId="11"/>
    <xf numFmtId="0" fontId="1" fillId="0" borderId="1" xfId="10" applyBorder="1"/>
    <xf numFmtId="0" fontId="9" fillId="0" borderId="0" xfId="11" applyFont="1"/>
    <xf numFmtId="0" fontId="21" fillId="0" borderId="0" xfId="5" applyFont="1"/>
    <xf numFmtId="0" fontId="25" fillId="6" borderId="0" xfId="2" applyFont="1" applyFill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32" fillId="0" borderId="0" xfId="4" applyFont="1" applyAlignment="1" applyProtection="1">
      <alignment horizontal="right"/>
      <protection hidden="1"/>
    </xf>
    <xf numFmtId="0" fontId="34" fillId="0" borderId="0" xfId="0" applyFont="1" applyAlignment="1" applyProtection="1">
      <alignment vertical="center"/>
      <protection hidden="1"/>
    </xf>
    <xf numFmtId="0" fontId="12" fillId="8" borderId="0" xfId="2" applyFont="1" applyFill="1" applyAlignment="1" applyProtection="1">
      <alignment horizontal="right" vertical="center"/>
      <protection hidden="1"/>
    </xf>
    <xf numFmtId="44" fontId="1" fillId="0" borderId="0" xfId="3" applyNumberFormat="1" applyFill="1" applyAlignment="1" applyProtection="1">
      <alignment horizontal="center" vertical="center"/>
      <protection hidden="1"/>
    </xf>
    <xf numFmtId="44" fontId="29" fillId="4" borderId="0" xfId="3" applyNumberFormat="1" applyFont="1" applyFill="1" applyAlignment="1" applyProtection="1">
      <alignment horizontal="center" vertical="center"/>
      <protection locked="0" hidden="1"/>
    </xf>
    <xf numFmtId="44" fontId="1" fillId="4" borderId="0" xfId="3" applyNumberFormat="1" applyFill="1" applyAlignment="1" applyProtection="1">
      <alignment horizontal="center"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1" fillId="0" borderId="0" xfId="3" applyFill="1" applyAlignment="1" applyProtection="1">
      <alignment horizontal="center" vertical="center"/>
      <protection hidden="1"/>
    </xf>
    <xf numFmtId="0" fontId="1" fillId="4" borderId="0" xfId="3" applyFill="1" applyAlignment="1" applyProtection="1">
      <alignment horizontal="center" vertical="center"/>
      <protection locked="0" hidden="1"/>
    </xf>
    <xf numFmtId="44" fontId="1" fillId="8" borderId="0" xfId="3" applyNumberFormat="1" applyFill="1" applyAlignment="1" applyProtection="1">
      <alignment horizontal="center" vertical="center"/>
      <protection hidden="1"/>
    </xf>
    <xf numFmtId="0" fontId="2" fillId="0" borderId="0" xfId="2" applyFill="1" applyAlignment="1" applyProtection="1">
      <alignment horizontal="center" vertical="center"/>
      <protection hidden="1"/>
    </xf>
    <xf numFmtId="1" fontId="1" fillId="8" borderId="0" xfId="3" applyNumberFormat="1" applyFill="1" applyAlignment="1" applyProtection="1">
      <alignment horizontal="center" vertical="center"/>
      <protection hidden="1"/>
    </xf>
    <xf numFmtId="0" fontId="36" fillId="0" borderId="0" xfId="2" applyFont="1" applyFill="1" applyAlignment="1" applyProtection="1">
      <alignment horizontal="center" vertical="center"/>
      <protection hidden="1"/>
    </xf>
    <xf numFmtId="0" fontId="14" fillId="8" borderId="0" xfId="2" applyFont="1" applyFill="1" applyAlignment="1" applyProtection="1">
      <alignment horizontal="left" vertical="center"/>
      <protection hidden="1"/>
    </xf>
    <xf numFmtId="10" fontId="35" fillId="0" borderId="0" xfId="0" applyNumberFormat="1" applyFont="1" applyAlignment="1" applyProtection="1">
      <alignment vertical="center"/>
      <protection hidden="1"/>
    </xf>
    <xf numFmtId="0" fontId="14" fillId="8" borderId="0" xfId="2" applyFont="1" applyFill="1" applyAlignment="1" applyProtection="1">
      <alignment horizontal="right" vertical="center"/>
      <protection hidden="1"/>
    </xf>
    <xf numFmtId="44" fontId="29" fillId="8" borderId="0" xfId="3" applyNumberFormat="1" applyFont="1" applyFill="1" applyAlignment="1" applyProtection="1">
      <alignment horizontal="center" vertical="center"/>
      <protection hidden="1"/>
    </xf>
    <xf numFmtId="44" fontId="37" fillId="0" borderId="0" xfId="3" applyNumberFormat="1" applyFont="1" applyFill="1" applyAlignment="1" applyProtection="1">
      <alignment horizontal="center" vertical="center"/>
      <protection hidden="1"/>
    </xf>
    <xf numFmtId="44" fontId="38" fillId="8" borderId="0" xfId="3" applyNumberFormat="1" applyFont="1" applyFill="1" applyAlignment="1" applyProtection="1">
      <alignment horizontal="center" vertical="center"/>
      <protection hidden="1"/>
    </xf>
    <xf numFmtId="165" fontId="38" fillId="8" borderId="0" xfId="1" applyNumberFormat="1" applyFont="1" applyFill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44" fontId="39" fillId="8" borderId="0" xfId="3" applyNumberFormat="1" applyFont="1" applyFill="1" applyAlignment="1" applyProtection="1">
      <alignment horizontal="center" vertical="center"/>
      <protection hidden="1"/>
    </xf>
    <xf numFmtId="165" fontId="39" fillId="8" borderId="0" xfId="1" applyNumberFormat="1" applyFont="1" applyFill="1" applyAlignment="1" applyProtection="1">
      <alignment horizontal="center" vertical="center"/>
      <protection hidden="1"/>
    </xf>
    <xf numFmtId="166" fontId="29" fillId="8" borderId="0" xfId="3" applyNumberFormat="1" applyFont="1" applyFill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right"/>
      <protection hidden="1"/>
    </xf>
    <xf numFmtId="0" fontId="25" fillId="6" borderId="0" xfId="2" applyFont="1" applyFill="1" applyAlignment="1" applyProtection="1">
      <alignment horizontal="center" vertical="center"/>
      <protection hidden="1"/>
    </xf>
    <xf numFmtId="0" fontId="33" fillId="6" borderId="0" xfId="2" applyFont="1" applyFill="1" applyAlignment="1" applyProtection="1">
      <alignment vertical="center"/>
      <protection hidden="1"/>
    </xf>
    <xf numFmtId="1" fontId="28" fillId="9" borderId="0" xfId="3" applyNumberFormat="1" applyFont="1" applyFill="1" applyAlignment="1" applyProtection="1">
      <alignment horizontal="center" vertical="center"/>
      <protection hidden="1"/>
    </xf>
    <xf numFmtId="0" fontId="28" fillId="9" borderId="0" xfId="2" applyFont="1" applyFill="1" applyAlignment="1" applyProtection="1">
      <alignment horizontal="right" vertical="center"/>
      <protection hidden="1"/>
    </xf>
    <xf numFmtId="0" fontId="3" fillId="0" borderId="0" xfId="4" applyFill="1" applyBorder="1"/>
    <xf numFmtId="0" fontId="3" fillId="0" borderId="0" xfId="4" applyFill="1"/>
    <xf numFmtId="0" fontId="13" fillId="0" borderId="0" xfId="0" applyFont="1" applyAlignment="1" applyProtection="1">
      <alignment horizontal="center" vertical="center" wrapText="1"/>
      <protection hidden="1"/>
    </xf>
    <xf numFmtId="0" fontId="31" fillId="4" borderId="0" xfId="0" applyFont="1" applyFill="1" applyAlignment="1" applyProtection="1">
      <alignment horizontal="center" vertical="center" wrapText="1"/>
      <protection hidden="1"/>
    </xf>
    <xf numFmtId="0" fontId="33" fillId="7" borderId="0" xfId="2" applyFont="1" applyFill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4" fillId="5" borderId="0" xfId="5" applyFill="1" applyAlignment="1" applyProtection="1">
      <alignment horizontal="center"/>
      <protection hidden="1"/>
    </xf>
    <xf numFmtId="0" fontId="1" fillId="0" borderId="5" xfId="10" applyBorder="1" applyAlignment="1" applyProtection="1">
      <alignment horizontal="center"/>
      <protection hidden="1"/>
    </xf>
    <xf numFmtId="0" fontId="1" fillId="0" borderId="0" xfId="10" applyAlignment="1" applyProtection="1">
      <alignment horizontal="center"/>
      <protection hidden="1"/>
    </xf>
    <xf numFmtId="0" fontId="1" fillId="0" borderId="1" xfId="10" applyBorder="1" applyAlignment="1" applyProtection="1">
      <alignment horizontal="center"/>
      <protection hidden="1"/>
    </xf>
    <xf numFmtId="0" fontId="1" fillId="0" borderId="6" xfId="10" applyBorder="1" applyAlignment="1" applyProtection="1">
      <alignment horizontal="center"/>
      <protection hidden="1"/>
    </xf>
    <xf numFmtId="0" fontId="1" fillId="0" borderId="7" xfId="10" applyBorder="1" applyAlignment="1" applyProtection="1">
      <alignment horizontal="center"/>
      <protection hidden="1"/>
    </xf>
    <xf numFmtId="0" fontId="1" fillId="0" borderId="8" xfId="10" applyBorder="1" applyAlignment="1" applyProtection="1">
      <alignment horizontal="center"/>
      <protection hidden="1"/>
    </xf>
    <xf numFmtId="0" fontId="24" fillId="0" borderId="0" xfId="10" applyFont="1" applyAlignment="1" applyProtection="1">
      <alignment horizontal="center"/>
      <protection hidden="1"/>
    </xf>
    <xf numFmtId="0" fontId="7" fillId="0" borderId="0" xfId="6" applyFont="1" applyAlignment="1">
      <alignment horizontal="left" vertical="top" wrapText="1"/>
    </xf>
    <xf numFmtId="0" fontId="7" fillId="0" borderId="1" xfId="6" applyFont="1" applyBorder="1" applyAlignment="1">
      <alignment horizontal="left" vertical="top" wrapText="1"/>
    </xf>
    <xf numFmtId="0" fontId="18" fillId="0" borderId="0" xfId="9" applyFont="1" applyAlignment="1">
      <alignment horizontal="left" vertical="top" wrapText="1"/>
    </xf>
    <xf numFmtId="0" fontId="18" fillId="0" borderId="1" xfId="9" applyFont="1" applyBorder="1" applyAlignment="1">
      <alignment horizontal="left" vertical="top" wrapText="1"/>
    </xf>
    <xf numFmtId="0" fontId="19" fillId="0" borderId="0" xfId="9" applyFont="1" applyAlignment="1">
      <alignment horizontal="left" vertical="center" wrapText="1" readingOrder="1"/>
    </xf>
    <xf numFmtId="0" fontId="19" fillId="0" borderId="1" xfId="9" applyFont="1" applyBorder="1" applyAlignment="1">
      <alignment horizontal="left" vertical="center" wrapText="1" readingOrder="1"/>
    </xf>
    <xf numFmtId="0" fontId="27" fillId="0" borderId="0" xfId="7" applyFont="1" applyAlignment="1" applyProtection="1">
      <alignment horizontal="center"/>
      <protection hidden="1"/>
    </xf>
  </cellXfs>
  <cellStyles count="13">
    <cellStyle name="20% - Ênfase1" xfId="3" builtinId="30"/>
    <cellStyle name="Ênfase1" xfId="2" builtinId="29"/>
    <cellStyle name="Hiperlink" xfId="4" builtinId="8"/>
    <cellStyle name="Hiperlink 2" xfId="8" xr:uid="{C3C93435-20D0-4755-9C56-19E7D56146E5}"/>
    <cellStyle name="Hiperlink 3" xfId="12" xr:uid="{1BC00E2A-FF72-4928-85D1-BDF473E4D6EB}"/>
    <cellStyle name="Normal" xfId="0" builtinId="0"/>
    <cellStyle name="Normal 2" xfId="7" xr:uid="{ACF9061F-571E-4F82-A962-EDF6F3A94605}"/>
    <cellStyle name="Normal 2 2" xfId="10" xr:uid="{769A7885-F95A-4F84-8B60-C4EA10E32474}"/>
    <cellStyle name="Normal 3" xfId="9" xr:uid="{3BBCAE52-682B-4A0B-8BEB-AAFBC1114A00}"/>
    <cellStyle name="Normal 4" xfId="6" xr:uid="{00000000-0005-0000-0000-000006000000}"/>
    <cellStyle name="Normal 4 2" xfId="11" xr:uid="{BA9FC4A3-4A65-4DDB-BFE9-F4BAF6861502}"/>
    <cellStyle name="Normal 5" xfId="5" xr:uid="{00000000-0005-0000-0000-000007000000}"/>
    <cellStyle name="Porcentagem" xfId="1" builtinId="5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wannainvest.com.br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nelogica.com.br/invitechat?group=4F763F3A" TargetMode="External"/><Relationship Id="rId13" Type="http://schemas.openxmlformats.org/officeDocument/2006/relationships/image" Target="../media/image11.png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hyperlink" Target="http://www.wannainvest.com.br/" TargetMode="External"/><Relationship Id="rId6" Type="http://schemas.openxmlformats.org/officeDocument/2006/relationships/hyperlink" Target="https://t.me/wannainvest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5.jpeg"/><Relationship Id="rId10" Type="http://schemas.openxmlformats.org/officeDocument/2006/relationships/image" Target="../media/image8.png"/><Relationship Id="rId4" Type="http://schemas.openxmlformats.org/officeDocument/2006/relationships/hyperlink" Target="https://www.youtube.com/c/2MVFORCE" TargetMode="External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9.png"/><Relationship Id="rId2" Type="http://schemas.openxmlformats.org/officeDocument/2006/relationships/image" Target="../media/image12.jpeg"/><Relationship Id="rId1" Type="http://schemas.openxmlformats.org/officeDocument/2006/relationships/hyperlink" Target="http://www.pensativamente.com.br/" TargetMode="External"/><Relationship Id="rId6" Type="http://schemas.openxmlformats.org/officeDocument/2006/relationships/image" Target="../media/image14.png"/><Relationship Id="rId5" Type="http://schemas.openxmlformats.org/officeDocument/2006/relationships/hyperlink" Target="http://www.wannainvest.com.br/" TargetMode="External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114300</xdr:rowOff>
    </xdr:from>
    <xdr:to>
      <xdr:col>1</xdr:col>
      <xdr:colOff>2545273</xdr:colOff>
      <xdr:row>3</xdr:row>
      <xdr:rowOff>190500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9A8ED00D-A240-4F17-AABD-49D877EBC938}"/>
            </a:ext>
          </a:extLst>
        </xdr:cNvPr>
        <xdr:cNvGrpSpPr/>
      </xdr:nvGrpSpPr>
      <xdr:grpSpPr>
        <a:xfrm>
          <a:off x="180975" y="114300"/>
          <a:ext cx="2535748" cy="790575"/>
          <a:chOff x="1962150" y="361950"/>
          <a:chExt cx="2358766" cy="735397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E43B8E7E-34BE-7FD7-1F90-6C9C9F97F0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150" y="361950"/>
            <a:ext cx="2358766" cy="735397"/>
          </a:xfrm>
          <a:prstGeom prst="rect">
            <a:avLst/>
          </a:prstGeom>
        </xdr:spPr>
      </xdr:pic>
      <xdr:pic>
        <xdr:nvPicPr>
          <xdr:cNvPr id="5" name="Imagem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18BAADE-C62A-E0B4-CB09-1740639281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463" b="15463"/>
          <a:stretch/>
        </xdr:blipFill>
        <xdr:spPr>
          <a:xfrm>
            <a:off x="2033483" y="487184"/>
            <a:ext cx="2233337" cy="51564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510038</xdr:colOff>
      <xdr:row>26</xdr:row>
      <xdr:rowOff>142873</xdr:rowOff>
    </xdr:from>
    <xdr:to>
      <xdr:col>4</xdr:col>
      <xdr:colOff>102338</xdr:colOff>
      <xdr:row>31</xdr:row>
      <xdr:rowOff>182848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E387C-3912-449F-88D7-9F973345F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005338" y="5267323"/>
          <a:ext cx="849600" cy="849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16</xdr:col>
      <xdr:colOff>28575</xdr:colOff>
      <xdr:row>6</xdr:row>
      <xdr:rowOff>10310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497630-932E-4021-BFD2-DB07FAB6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81000"/>
          <a:ext cx="8524875" cy="772310"/>
        </a:xfrm>
        <a:prstGeom prst="rect">
          <a:avLst/>
        </a:prstGeom>
      </xdr:spPr>
    </xdr:pic>
    <xdr:clientData/>
  </xdr:twoCellAnchor>
  <xdr:twoCellAnchor editAs="oneCell">
    <xdr:from>
      <xdr:col>2</xdr:col>
      <xdr:colOff>521607</xdr:colOff>
      <xdr:row>8</xdr:row>
      <xdr:rowOff>161925</xdr:rowOff>
    </xdr:from>
    <xdr:to>
      <xdr:col>4</xdr:col>
      <xdr:colOff>90770</xdr:colOff>
      <xdr:row>13</xdr:row>
      <xdr:rowOff>7313</xdr:rowOff>
    </xdr:to>
    <xdr:pic>
      <xdr:nvPicPr>
        <xdr:cNvPr id="4" name="Picture 4" descr="Como preparar uma transmissão no YouTube Liv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88AF19-D6E2-48FF-8700-4A95F073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907" y="1790700"/>
          <a:ext cx="826463" cy="8264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10</xdr:row>
      <xdr:rowOff>19050</xdr:rowOff>
    </xdr:from>
    <xdr:to>
      <xdr:col>15</xdr:col>
      <xdr:colOff>85725</xdr:colOff>
      <xdr:row>13</xdr:row>
      <xdr:rowOff>87620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7E4CC3-14BB-435A-892F-A27D20CEBE8F}"/>
            </a:ext>
          </a:extLst>
        </xdr:cNvPr>
        <xdr:cNvSpPr txBox="1"/>
      </xdr:nvSpPr>
      <xdr:spPr>
        <a:xfrm>
          <a:off x="2047875" y="2028825"/>
          <a:ext cx="6829425" cy="6686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Acompanhe nossa live </a:t>
          </a:r>
          <a:r>
            <a:rPr lang="pt-BR" sz="1100" b="1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diariamente às 8h30</a:t>
          </a:r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Youtube,</a:t>
          </a:r>
        </a:p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mostramos um panorama das notícias que podem influenciar o mercado, bem como os resultados e esclarecimento de dúvidas sobre</a:t>
          </a:r>
          <a:r>
            <a:rPr lang="pt-BR" sz="1100" baseline="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 metodologia Wanna Invest.</a:t>
          </a:r>
          <a:endParaRPr lang="pt-BR" sz="1100">
            <a:solidFill>
              <a:schemeClr val="tx1">
                <a:lumMod val="65000"/>
                <a:lumOff val="35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4</xdr:col>
      <xdr:colOff>295275</xdr:colOff>
      <xdr:row>8</xdr:row>
      <xdr:rowOff>152400</xdr:rowOff>
    </xdr:from>
    <xdr:to>
      <xdr:col>13</xdr:col>
      <xdr:colOff>457200</xdr:colOff>
      <xdr:row>10</xdr:row>
      <xdr:rowOff>116238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0CA428-0B00-4F15-B72C-0F210BF28C6A}"/>
            </a:ext>
          </a:extLst>
        </xdr:cNvPr>
        <xdr:cNvSpPr txBox="1"/>
      </xdr:nvSpPr>
      <xdr:spPr>
        <a:xfrm>
          <a:off x="2047875" y="1781175"/>
          <a:ext cx="561022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Daytrade ao vivo</a:t>
          </a:r>
          <a:r>
            <a:rPr lang="en-US" sz="1400" b="1" baseline="0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 - </a:t>
          </a: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Live diária acompanhando mercado</a:t>
          </a:r>
        </a:p>
      </xdr:txBody>
    </xdr:sp>
    <xdr:clientData/>
  </xdr:twoCellAnchor>
  <xdr:twoCellAnchor>
    <xdr:from>
      <xdr:col>4</xdr:col>
      <xdr:colOff>295274</xdr:colOff>
      <xdr:row>14</xdr:row>
      <xdr:rowOff>157032</xdr:rowOff>
    </xdr:from>
    <xdr:to>
      <xdr:col>9</xdr:col>
      <xdr:colOff>57149</xdr:colOff>
      <xdr:row>16</xdr:row>
      <xdr:rowOff>133350</xdr:rowOff>
    </xdr:to>
    <xdr:sp macro="" textlink="">
      <xdr:nvSpPr>
        <xdr:cNvPr id="7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4F21EF-15FB-41B5-A614-90E27A5EF751}"/>
            </a:ext>
          </a:extLst>
        </xdr:cNvPr>
        <xdr:cNvSpPr txBox="1"/>
      </xdr:nvSpPr>
      <xdr:spPr>
        <a:xfrm>
          <a:off x="2047874" y="2966907"/>
          <a:ext cx="2771775" cy="376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Telegram</a:t>
          </a:r>
        </a:p>
      </xdr:txBody>
    </xdr:sp>
    <xdr:clientData/>
  </xdr:twoCellAnchor>
  <xdr:twoCellAnchor>
    <xdr:from>
      <xdr:col>4</xdr:col>
      <xdr:colOff>295274</xdr:colOff>
      <xdr:row>26</xdr:row>
      <xdr:rowOff>179334</xdr:rowOff>
    </xdr:from>
    <xdr:to>
      <xdr:col>7</xdr:col>
      <xdr:colOff>257174</xdr:colOff>
      <xdr:row>29</xdr:row>
      <xdr:rowOff>297</xdr:rowOff>
    </xdr:to>
    <xdr:sp macro="" textlink="">
      <xdr:nvSpPr>
        <xdr:cNvPr id="8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A54E5-7754-4CE7-801C-1B8037ED51DC}"/>
            </a:ext>
          </a:extLst>
        </xdr:cNvPr>
        <xdr:cNvSpPr txBox="1"/>
      </xdr:nvSpPr>
      <xdr:spPr>
        <a:xfrm>
          <a:off x="2047874" y="5303784"/>
          <a:ext cx="193357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Site Wanna Invest</a:t>
          </a:r>
        </a:p>
      </xdr:txBody>
    </xdr:sp>
    <xdr:clientData/>
  </xdr:twoCellAnchor>
  <xdr:twoCellAnchor editAs="oneCell">
    <xdr:from>
      <xdr:col>2</xdr:col>
      <xdr:colOff>510066</xdr:colOff>
      <xdr:row>14</xdr:row>
      <xdr:rowOff>124312</xdr:rowOff>
    </xdr:from>
    <xdr:to>
      <xdr:col>4</xdr:col>
      <xdr:colOff>102310</xdr:colOff>
      <xdr:row>18</xdr:row>
      <xdr:rowOff>183281</xdr:rowOff>
    </xdr:to>
    <xdr:pic>
      <xdr:nvPicPr>
        <xdr:cNvPr id="9" name="Imagem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1A03CB-1C7A-42B9-8663-CDEF84F1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5366" y="2934187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20</xdr:row>
      <xdr:rowOff>156437</xdr:rowOff>
    </xdr:from>
    <xdr:to>
      <xdr:col>6</xdr:col>
      <xdr:colOff>308898</xdr:colOff>
      <xdr:row>22</xdr:row>
      <xdr:rowOff>67055</xdr:rowOff>
    </xdr:to>
    <xdr:sp macro="" textlink="">
      <xdr:nvSpPr>
        <xdr:cNvPr id="10" name="TextBox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6DD007-9A6A-4186-89B8-21EC9609D401}"/>
            </a:ext>
          </a:extLst>
        </xdr:cNvPr>
        <xdr:cNvSpPr txBox="1"/>
      </xdr:nvSpPr>
      <xdr:spPr>
        <a:xfrm>
          <a:off x="2047875" y="4137887"/>
          <a:ext cx="1375698" cy="2916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Profit</a:t>
          </a:r>
        </a:p>
      </xdr:txBody>
    </xdr:sp>
    <xdr:clientData/>
  </xdr:twoCellAnchor>
  <xdr:twoCellAnchor editAs="oneCell">
    <xdr:from>
      <xdr:col>2</xdr:col>
      <xdr:colOff>510066</xdr:colOff>
      <xdr:row>20</xdr:row>
      <xdr:rowOff>119305</xdr:rowOff>
    </xdr:from>
    <xdr:to>
      <xdr:col>4</xdr:col>
      <xdr:colOff>102310</xdr:colOff>
      <xdr:row>25</xdr:row>
      <xdr:rowOff>16349</xdr:rowOff>
    </xdr:to>
    <xdr:pic>
      <xdr:nvPicPr>
        <xdr:cNvPr id="11" name="Imagem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AD00489-B48C-425C-9526-C4FF96FA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4393" r="4393"/>
        <a:stretch/>
      </xdr:blipFill>
      <xdr:spPr>
        <a:xfrm>
          <a:off x="1005366" y="4100755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16</xdr:row>
      <xdr:rowOff>39830</xdr:rowOff>
    </xdr:from>
    <xdr:to>
      <xdr:col>15</xdr:col>
      <xdr:colOff>133350</xdr:colOff>
      <xdr:row>18</xdr:row>
      <xdr:rowOff>125846</xdr:rowOff>
    </xdr:to>
    <xdr:sp macro="" textlink="">
      <xdr:nvSpPr>
        <xdr:cNvPr id="12" name="CaixaDeTexto 17">
          <a:extLst>
            <a:ext uri="{FF2B5EF4-FFF2-40B4-BE49-F238E27FC236}">
              <a16:creationId xmlns:a16="http://schemas.microsoft.com/office/drawing/2014/main" id="{07F6ADD9-ADA2-45C4-B2A8-6942ECAC2EE5}"/>
            </a:ext>
          </a:extLst>
        </xdr:cNvPr>
        <xdr:cNvSpPr txBox="1"/>
      </xdr:nvSpPr>
      <xdr:spPr>
        <a:xfrm>
          <a:off x="2047875" y="3249755"/>
          <a:ext cx="6877050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Telegram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Troque ideias, esclareça suas dúvidas e troque ideias com milhares de usuários de nossa metodologia.</a:t>
          </a:r>
        </a:p>
      </xdr:txBody>
    </xdr:sp>
    <xdr:clientData/>
  </xdr:twoCellAnchor>
  <xdr:twoCellAnchor>
    <xdr:from>
      <xdr:col>4</xdr:col>
      <xdr:colOff>295275</xdr:colOff>
      <xdr:row>22</xdr:row>
      <xdr:rowOff>26146</xdr:rowOff>
    </xdr:from>
    <xdr:to>
      <xdr:col>16</xdr:col>
      <xdr:colOff>114300</xdr:colOff>
      <xdr:row>24</xdr:row>
      <xdr:rowOff>121687</xdr:rowOff>
    </xdr:to>
    <xdr:sp macro="" textlink="">
      <xdr:nvSpPr>
        <xdr:cNvPr id="13" name="CaixaDeTexto 18">
          <a:extLst>
            <a:ext uri="{FF2B5EF4-FFF2-40B4-BE49-F238E27FC236}">
              <a16:creationId xmlns:a16="http://schemas.microsoft.com/office/drawing/2014/main" id="{176C6DD9-31A8-41DE-834C-5B762965393D}"/>
            </a:ext>
          </a:extLst>
        </xdr:cNvPr>
        <xdr:cNvSpPr txBox="1"/>
      </xdr:nvSpPr>
      <xdr:spPr>
        <a:xfrm>
          <a:off x="2047875" y="4388596"/>
          <a:ext cx="7058025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diretamente no Connect dentro da plataforma Profit da Nelogica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informado, esclareça suas dúvidas e troque ideias conosco.</a:t>
          </a:r>
        </a:p>
      </xdr:txBody>
    </xdr:sp>
    <xdr:clientData/>
  </xdr:twoCellAnchor>
  <xdr:twoCellAnchor>
    <xdr:from>
      <xdr:col>4</xdr:col>
      <xdr:colOff>295275</xdr:colOff>
      <xdr:row>28</xdr:row>
      <xdr:rowOff>40830</xdr:rowOff>
    </xdr:from>
    <xdr:to>
      <xdr:col>15</xdr:col>
      <xdr:colOff>9525</xdr:colOff>
      <xdr:row>31</xdr:row>
      <xdr:rowOff>88746</xdr:rowOff>
    </xdr:to>
    <xdr:sp macro="" textlink="">
      <xdr:nvSpPr>
        <xdr:cNvPr id="14" name="CaixaDeTexto 20">
          <a:extLst>
            <a:ext uri="{FF2B5EF4-FFF2-40B4-BE49-F238E27FC236}">
              <a16:creationId xmlns:a16="http://schemas.microsoft.com/office/drawing/2014/main" id="{1D9B15AB-49E3-42F1-8556-4EDDF685234B}"/>
            </a:ext>
          </a:extLst>
        </xdr:cNvPr>
        <xdr:cNvSpPr txBox="1"/>
      </xdr:nvSpPr>
      <xdr:spPr>
        <a:xfrm>
          <a:off x="2047875" y="5546280"/>
          <a:ext cx="6753225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por dentro de descontos e promoções. Obtenha mais informações sobre nossa metodologia e nossos produtos em nosso site 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www.wannainvest.com.br</a:t>
          </a:r>
          <a:endParaRPr lang="pt-BR" sz="1100" kern="1200">
            <a:solidFill>
              <a:schemeClr val="tx1">
                <a:lumMod val="50000"/>
                <a:lumOff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190501</xdr:colOff>
      <xdr:row>1</xdr:row>
      <xdr:rowOff>148591</xdr:rowOff>
    </xdr:from>
    <xdr:to>
      <xdr:col>6</xdr:col>
      <xdr:colOff>247650</xdr:colOff>
      <xdr:row>6</xdr:row>
      <xdr:rowOff>95251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1D185-FA41-44CA-A05A-D24A09F3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" b="255"/>
        <a:stretch/>
      </xdr:blipFill>
      <xdr:spPr>
        <a:xfrm>
          <a:off x="685801" y="339091"/>
          <a:ext cx="2676524" cy="89916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35</xdr:row>
      <xdr:rowOff>133350</xdr:rowOff>
    </xdr:from>
    <xdr:to>
      <xdr:col>10</xdr:col>
      <xdr:colOff>397887</xdr:colOff>
      <xdr:row>40</xdr:row>
      <xdr:rowOff>49480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9A00ACB-2D93-4574-94B0-CE5C87BB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0125" y="682942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36</xdr:row>
      <xdr:rowOff>47625</xdr:rowOff>
    </xdr:from>
    <xdr:to>
      <xdr:col>16</xdr:col>
      <xdr:colOff>123825</xdr:colOff>
      <xdr:row>39</xdr:row>
      <xdr:rowOff>54319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ACE8980-1A8A-47D6-B03C-4DC0D1A78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058025" y="6934200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1</xdr:col>
      <xdr:colOff>241997</xdr:colOff>
      <xdr:row>15</xdr:row>
      <xdr:rowOff>57150</xdr:rowOff>
    </xdr:from>
    <xdr:to>
      <xdr:col>2</xdr:col>
      <xdr:colOff>695243</xdr:colOff>
      <xdr:row>17</xdr:row>
      <xdr:rowOff>28575</xdr:rowOff>
    </xdr:to>
    <xdr:pic>
      <xdr:nvPicPr>
        <xdr:cNvPr id="18" name="Picture 2" descr="novo">
          <a:extLst>
            <a:ext uri="{FF2B5EF4-FFF2-40B4-BE49-F238E27FC236}">
              <a16:creationId xmlns:a16="http://schemas.microsoft.com/office/drawing/2014/main" id="{E92A90C8-F03F-99F5-9AFA-A17C9C51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47" y="3067050"/>
          <a:ext cx="70089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11</xdr:row>
      <xdr:rowOff>83188</xdr:rowOff>
    </xdr:from>
    <xdr:to>
      <xdr:col>11</xdr:col>
      <xdr:colOff>419100</xdr:colOff>
      <xdr:row>13</xdr:row>
      <xdr:rowOff>114301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D91AF-2FB0-4A91-AB86-E526EA10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2264413"/>
          <a:ext cx="2066925" cy="43116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95251</xdr:colOff>
      <xdr:row>35</xdr:row>
      <xdr:rowOff>28575</xdr:rowOff>
    </xdr:from>
    <xdr:to>
      <xdr:col>15</xdr:col>
      <xdr:colOff>514351</xdr:colOff>
      <xdr:row>38</xdr:row>
      <xdr:rowOff>35269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F71382-1A61-4F57-8A17-0E6FB873E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124701" y="6696075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</xdr:row>
      <xdr:rowOff>114300</xdr:rowOff>
    </xdr:from>
    <xdr:to>
      <xdr:col>15</xdr:col>
      <xdr:colOff>561975</xdr:colOff>
      <xdr:row>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F18E2A-C2B6-478E-A2D5-14232D6D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495300"/>
          <a:ext cx="8715376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113160</xdr:colOff>
      <xdr:row>3</xdr:row>
      <xdr:rowOff>29156</xdr:rowOff>
    </xdr:from>
    <xdr:to>
      <xdr:col>7</xdr:col>
      <xdr:colOff>253819</xdr:colOff>
      <xdr:row>7</xdr:row>
      <xdr:rowOff>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BC5D78-9F1E-4FD2-9B50-10E3B1AD4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63" b="15463"/>
        <a:stretch/>
      </xdr:blipFill>
      <xdr:spPr>
        <a:xfrm>
          <a:off x="608460" y="600656"/>
          <a:ext cx="3198184" cy="732844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34</xdr:row>
      <xdr:rowOff>142875</xdr:rowOff>
    </xdr:from>
    <xdr:to>
      <xdr:col>11</xdr:col>
      <xdr:colOff>159762</xdr:colOff>
      <xdr:row>39</xdr:row>
      <xdr:rowOff>59005</xdr:rowOff>
    </xdr:to>
    <xdr:pic>
      <xdr:nvPicPr>
        <xdr:cNvPr id="6" name="Imagem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EF63A2-7A23-46B8-B8FE-2F12E4A5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10150" y="661987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nsativamente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nsativamenteconsultoria@gmail.com?subject=Planilha%20Alavancagem%20Papeis" TargetMode="External"/><Relationship Id="rId1" Type="http://schemas.openxmlformats.org/officeDocument/2006/relationships/hyperlink" Target="mailto:pensativamenteconsultoria@gmail.com?subject=Sugest&#245;es%20ou%20Elogios%20para%20a%20Calculadora%20de%20Alavancagem%20Wanna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7671-5685-4420-A550-7D2CBBAA072F}">
  <sheetPr>
    <tabColor theme="8" tint="0.59999389629810485"/>
    <pageSetUpPr fitToPage="1"/>
  </sheetPr>
  <dimension ref="A1:P52"/>
  <sheetViews>
    <sheetView showGridLines="0" showRowColHeaders="0" tabSelected="1" zoomScaleNormal="100" zoomScaleSheetLayoutView="100" workbookViewId="0">
      <selection activeCell="J14" sqref="J14"/>
    </sheetView>
  </sheetViews>
  <sheetFormatPr defaultColWidth="0" defaultRowHeight="15" customHeight="1" zeroHeight="1" x14ac:dyDescent="0.25"/>
  <cols>
    <col min="1" max="1" width="2.5703125" style="54" customWidth="1"/>
    <col min="2" max="2" width="38.42578125" style="54" customWidth="1"/>
    <col min="3" max="3" width="1.140625" style="54" customWidth="1"/>
    <col min="4" max="4" width="17.140625" style="54" customWidth="1"/>
    <col min="5" max="5" width="1.140625" style="54" customWidth="1"/>
    <col min="6" max="6" width="17.140625" style="54" customWidth="1"/>
    <col min="7" max="7" width="1.140625" style="54" customWidth="1"/>
    <col min="8" max="8" width="14.42578125" style="54" customWidth="1"/>
    <col min="9" max="9" width="2" style="54" customWidth="1"/>
    <col min="10" max="10" width="14.42578125" style="54" customWidth="1"/>
    <col min="11" max="11" width="2" style="54" customWidth="1"/>
    <col min="12" max="12" width="47.28515625" style="54" bestFit="1" customWidth="1"/>
    <col min="13" max="13" width="9.140625" style="54" customWidth="1"/>
    <col min="14" max="14" width="15.85546875" style="54" customWidth="1"/>
    <col min="15" max="15" width="2.28515625" style="54" customWidth="1"/>
    <col min="16" max="16" width="0" style="54" hidden="1" customWidth="1"/>
    <col min="17" max="16384" width="9.140625" style="54" hidden="1"/>
  </cols>
  <sheetData>
    <row r="1" spans="2:14" ht="22.5" customHeight="1" x14ac:dyDescent="0.25">
      <c r="D1" s="87" t="s">
        <v>22</v>
      </c>
      <c r="E1" s="87"/>
      <c r="F1" s="87"/>
      <c r="G1" s="87"/>
      <c r="H1" s="87"/>
      <c r="I1" s="87"/>
      <c r="J1" s="87"/>
      <c r="K1" s="87"/>
      <c r="L1" s="87"/>
      <c r="M1" s="55"/>
      <c r="N1" s="3" t="str">
        <f>"versão "&amp;Sobre!D11</f>
        <v>versão 8.1</v>
      </c>
    </row>
    <row r="2" spans="2:14" ht="15" customHeight="1" x14ac:dyDescent="0.25">
      <c r="D2" s="87"/>
      <c r="E2" s="87"/>
      <c r="F2" s="87"/>
      <c r="G2" s="87"/>
      <c r="H2" s="87"/>
      <c r="I2" s="87"/>
      <c r="J2" s="87"/>
      <c r="K2" s="87"/>
      <c r="L2" s="87"/>
      <c r="M2" s="55"/>
      <c r="N2" s="88" t="s">
        <v>0</v>
      </c>
    </row>
    <row r="3" spans="2:14" ht="18.75" customHeight="1" x14ac:dyDescent="0.25">
      <c r="D3" s="87"/>
      <c r="E3" s="87"/>
      <c r="F3" s="87"/>
      <c r="G3" s="87"/>
      <c r="H3" s="87"/>
      <c r="I3" s="87"/>
      <c r="J3" s="87"/>
      <c r="K3" s="87"/>
      <c r="L3" s="87"/>
      <c r="M3" s="55"/>
      <c r="N3" s="88"/>
    </row>
    <row r="4" spans="2:14" ht="25.5" customHeight="1" x14ac:dyDescent="0.2">
      <c r="D4" s="53"/>
      <c r="E4" s="53"/>
      <c r="F4" s="53"/>
      <c r="G4" s="53"/>
      <c r="H4" s="53"/>
      <c r="I4" s="53"/>
      <c r="J4" s="53"/>
      <c r="K4" s="53"/>
      <c r="L4" s="53"/>
      <c r="M4" s="55"/>
      <c r="N4" s="56" t="s">
        <v>13</v>
      </c>
    </row>
    <row r="5" spans="2:14" ht="28.5" customHeight="1" x14ac:dyDescent="0.25">
      <c r="B5" s="82" t="s">
        <v>23</v>
      </c>
      <c r="C5" s="82"/>
      <c r="D5" s="82"/>
      <c r="E5" s="82"/>
      <c r="F5" s="82"/>
      <c r="G5" s="82"/>
      <c r="H5" s="82"/>
      <c r="I5" s="82"/>
      <c r="J5" s="82"/>
      <c r="L5" s="89" t="s">
        <v>24</v>
      </c>
      <c r="M5" s="89"/>
      <c r="N5" s="89"/>
    </row>
    <row r="6" spans="2:14" ht="7.5" customHeight="1" x14ac:dyDescent="0.25">
      <c r="L6" s="57"/>
    </row>
    <row r="7" spans="2:14" x14ac:dyDescent="0.25">
      <c r="B7" s="58" t="s">
        <v>25</v>
      </c>
      <c r="C7" s="59"/>
      <c r="D7" s="60" t="s">
        <v>26</v>
      </c>
      <c r="E7" s="59"/>
      <c r="G7" s="59"/>
    </row>
    <row r="8" spans="2:14" x14ac:dyDescent="0.25">
      <c r="B8" s="58" t="s">
        <v>27</v>
      </c>
      <c r="C8" s="59"/>
      <c r="D8" s="61">
        <v>22</v>
      </c>
      <c r="E8" s="59"/>
      <c r="G8" s="59"/>
      <c r="L8" s="62" t="s">
        <v>28</v>
      </c>
    </row>
    <row r="9" spans="2:14" x14ac:dyDescent="0.25">
      <c r="B9" s="58" t="s">
        <v>29</v>
      </c>
      <c r="C9" s="63"/>
      <c r="D9" s="64">
        <v>25</v>
      </c>
      <c r="E9" s="63"/>
      <c r="G9" s="63"/>
      <c r="L9" s="62" t="s">
        <v>30</v>
      </c>
    </row>
    <row r="10" spans="2:14" ht="7.5" customHeight="1" x14ac:dyDescent="0.25">
      <c r="L10" s="62"/>
    </row>
    <row r="11" spans="2:14" x14ac:dyDescent="0.25">
      <c r="B11" s="58" t="s">
        <v>31</v>
      </c>
      <c r="C11" s="59"/>
      <c r="D11" s="61">
        <v>1000</v>
      </c>
      <c r="E11" s="59"/>
      <c r="G11" s="59"/>
      <c r="L11" s="62" t="s">
        <v>31</v>
      </c>
    </row>
    <row r="12" spans="2:14" x14ac:dyDescent="0.25">
      <c r="B12" s="58" t="s">
        <v>32</v>
      </c>
      <c r="C12" s="59"/>
      <c r="D12" s="65">
        <f>D11*D9</f>
        <v>25000</v>
      </c>
      <c r="E12" s="59"/>
      <c r="G12" s="59"/>
      <c r="L12" s="62" t="s">
        <v>33</v>
      </c>
    </row>
    <row r="13" spans="2:14" ht="7.5" customHeight="1" x14ac:dyDescent="0.25">
      <c r="L13" s="62"/>
    </row>
    <row r="14" spans="2:14" x14ac:dyDescent="0.25">
      <c r="B14" s="58"/>
      <c r="C14" s="59"/>
      <c r="D14" s="81" t="s">
        <v>34</v>
      </c>
      <c r="E14" s="66"/>
      <c r="F14" s="81" t="s">
        <v>35</v>
      </c>
      <c r="G14" s="59"/>
      <c r="L14" s="62"/>
    </row>
    <row r="15" spans="2:14" x14ac:dyDescent="0.25">
      <c r="B15" s="58" t="s">
        <v>36</v>
      </c>
      <c r="D15" s="67">
        <f>ROUNDDOWN(D12/D8/100,0)*100</f>
        <v>1100</v>
      </c>
      <c r="E15" s="59"/>
      <c r="F15" s="67">
        <f>ROUNDDOWN(D11/D8/100,0)*100</f>
        <v>0</v>
      </c>
      <c r="G15" s="59"/>
      <c r="L15" s="62" t="s">
        <v>37</v>
      </c>
    </row>
    <row r="16" spans="2:14" ht="7.5" customHeight="1" x14ac:dyDescent="0.25">
      <c r="L16" s="62"/>
    </row>
    <row r="17" spans="2:12" ht="15.75" x14ac:dyDescent="0.25">
      <c r="B17" s="58" t="s">
        <v>38</v>
      </c>
      <c r="C17" s="59"/>
      <c r="D17" s="64">
        <v>1000</v>
      </c>
      <c r="E17" s="59"/>
      <c r="F17" s="90" t="str">
        <f>IF(D17&gt;D15,"ATENÇÃO!  Qtde excede a alavancagem","")</f>
        <v/>
      </c>
      <c r="G17" s="90"/>
      <c r="H17" s="90"/>
      <c r="I17" s="90"/>
      <c r="J17" s="90"/>
      <c r="L17" s="62" t="s">
        <v>39</v>
      </c>
    </row>
    <row r="18" spans="2:12" x14ac:dyDescent="0.25">
      <c r="B18" s="58" t="s">
        <v>40</v>
      </c>
      <c r="C18" s="59"/>
      <c r="D18" s="65">
        <f>D17*D8</f>
        <v>22000</v>
      </c>
      <c r="E18" s="59"/>
      <c r="G18" s="59"/>
      <c r="L18" s="62" t="s">
        <v>41</v>
      </c>
    </row>
    <row r="19" spans="2:12" ht="7.5" customHeight="1" x14ac:dyDescent="0.25">
      <c r="L19" s="62"/>
    </row>
    <row r="20" spans="2:12" ht="15.75" x14ac:dyDescent="0.25">
      <c r="B20" s="58"/>
      <c r="C20" s="66"/>
      <c r="D20" s="81" t="s">
        <v>42</v>
      </c>
      <c r="E20" s="66"/>
      <c r="F20" s="81" t="s">
        <v>43</v>
      </c>
      <c r="G20" s="68"/>
      <c r="L20" s="62"/>
    </row>
    <row r="21" spans="2:12" x14ac:dyDescent="0.25">
      <c r="B21" s="58" t="s">
        <v>1</v>
      </c>
      <c r="C21" s="59"/>
      <c r="D21" s="61">
        <v>0.3</v>
      </c>
      <c r="E21" s="59"/>
      <c r="F21" s="65">
        <f>D21*D17</f>
        <v>300</v>
      </c>
      <c r="G21" s="59"/>
      <c r="L21" s="62" t="s">
        <v>44</v>
      </c>
    </row>
    <row r="22" spans="2:12" x14ac:dyDescent="0.25">
      <c r="B22" s="58" t="s">
        <v>2</v>
      </c>
      <c r="C22" s="59"/>
      <c r="D22" s="61">
        <v>0.15</v>
      </c>
      <c r="E22" s="59"/>
      <c r="F22" s="65">
        <f>D22*D17</f>
        <v>150</v>
      </c>
      <c r="G22" s="59"/>
      <c r="L22" s="62" t="s">
        <v>45</v>
      </c>
    </row>
    <row r="23" spans="2:12" ht="7.5" customHeight="1" x14ac:dyDescent="0.25">
      <c r="L23" s="62"/>
    </row>
    <row r="24" spans="2:12" x14ac:dyDescent="0.25">
      <c r="B24" s="52" t="s">
        <v>46</v>
      </c>
      <c r="C24" s="52"/>
      <c r="D24" s="52"/>
      <c r="E24" s="59"/>
      <c r="F24" s="59"/>
      <c r="G24" s="59"/>
      <c r="L24" s="62"/>
    </row>
    <row r="25" spans="2:12" x14ac:dyDescent="0.25">
      <c r="B25" s="69"/>
      <c r="C25" s="58"/>
      <c r="D25" s="58" t="s">
        <v>47</v>
      </c>
      <c r="E25" s="59"/>
      <c r="F25" s="61">
        <v>5</v>
      </c>
      <c r="G25" s="59"/>
      <c r="L25" s="62" t="s">
        <v>48</v>
      </c>
    </row>
    <row r="26" spans="2:12" x14ac:dyDescent="0.25">
      <c r="B26" s="58"/>
      <c r="C26" s="58"/>
      <c r="D26" s="58" t="s">
        <v>49</v>
      </c>
      <c r="E26" s="59"/>
      <c r="F26" s="65">
        <f>0.0325%*D17*D8</f>
        <v>7.15</v>
      </c>
      <c r="G26" s="59"/>
      <c r="L26" s="62" t="s">
        <v>50</v>
      </c>
    </row>
    <row r="27" spans="2:12" x14ac:dyDescent="0.25">
      <c r="B27" s="58"/>
      <c r="C27" s="58"/>
      <c r="D27" s="58" t="s">
        <v>51</v>
      </c>
      <c r="E27" s="59"/>
      <c r="F27" s="65">
        <f>F25/0.95-F25</f>
        <v>0.26315789473684248</v>
      </c>
      <c r="G27" s="59"/>
      <c r="L27" s="62" t="s">
        <v>52</v>
      </c>
    </row>
    <row r="28" spans="2:12" x14ac:dyDescent="0.25">
      <c r="B28" s="58"/>
      <c r="C28" s="58"/>
      <c r="D28" s="58" t="s">
        <v>53</v>
      </c>
      <c r="E28" s="59"/>
      <c r="F28" s="61">
        <v>0</v>
      </c>
      <c r="G28" s="59"/>
      <c r="L28" s="70" t="s">
        <v>54</v>
      </c>
    </row>
    <row r="29" spans="2:12" x14ac:dyDescent="0.25">
      <c r="B29" s="58"/>
      <c r="C29" s="58"/>
      <c r="D29" s="71" t="s">
        <v>55</v>
      </c>
      <c r="E29" s="59"/>
      <c r="F29" s="72">
        <f>SUM(F25:F28)*2</f>
        <v>24.826315789473686</v>
      </c>
      <c r="G29" s="59"/>
      <c r="L29" s="62" t="s">
        <v>56</v>
      </c>
    </row>
    <row r="30" spans="2:12" ht="7.5" customHeight="1" x14ac:dyDescent="0.25">
      <c r="L30" s="62"/>
    </row>
    <row r="31" spans="2:12" x14ac:dyDescent="0.25">
      <c r="B31" s="58"/>
      <c r="C31" s="58"/>
      <c r="D31" s="58" t="s">
        <v>57</v>
      </c>
      <c r="F31" s="65">
        <f>(F21-F29)*1%</f>
        <v>2.751736842105263</v>
      </c>
      <c r="L31" s="62" t="s">
        <v>58</v>
      </c>
    </row>
    <row r="32" spans="2:12" ht="7.5" customHeight="1" x14ac:dyDescent="0.25">
      <c r="L32" s="62"/>
    </row>
    <row r="33" spans="2:15" ht="18.75" x14ac:dyDescent="0.25">
      <c r="B33" s="52" t="s">
        <v>59</v>
      </c>
      <c r="C33" s="52"/>
      <c r="D33" s="52"/>
      <c r="E33" s="73"/>
      <c r="F33" s="81" t="s">
        <v>3</v>
      </c>
      <c r="H33" s="81" t="s">
        <v>60</v>
      </c>
      <c r="J33" s="81" t="s">
        <v>61</v>
      </c>
      <c r="L33" s="62"/>
    </row>
    <row r="34" spans="2:15" ht="18.75" x14ac:dyDescent="0.25">
      <c r="B34" s="69"/>
      <c r="C34" s="58"/>
      <c r="D34" s="58" t="s">
        <v>1</v>
      </c>
      <c r="E34" s="73"/>
      <c r="F34" s="74">
        <f>F21-F29-F31</f>
        <v>272.421947368421</v>
      </c>
      <c r="G34" s="73"/>
      <c r="H34" s="75">
        <f>F34/D11</f>
        <v>0.27242194736842101</v>
      </c>
      <c r="I34" s="76"/>
      <c r="J34" s="75">
        <f>F34/D18</f>
        <v>1.2382815789473683E-2</v>
      </c>
      <c r="L34" s="62" t="s">
        <v>62</v>
      </c>
    </row>
    <row r="35" spans="2:15" ht="18.75" x14ac:dyDescent="0.25">
      <c r="B35" s="58"/>
      <c r="C35" s="58"/>
      <c r="D35" s="58" t="s">
        <v>2</v>
      </c>
      <c r="E35" s="73"/>
      <c r="F35" s="77">
        <f>F22+F29</f>
        <v>174.82631578947368</v>
      </c>
      <c r="G35" s="73"/>
      <c r="H35" s="78">
        <f>F35/D11</f>
        <v>0.17482631578947369</v>
      </c>
      <c r="I35" s="76"/>
      <c r="J35" s="78">
        <f>F35/D18</f>
        <v>7.9466507177033494E-3</v>
      </c>
      <c r="L35" s="62" t="s">
        <v>63</v>
      </c>
    </row>
    <row r="36" spans="2:15" ht="7.5" customHeight="1" x14ac:dyDescent="0.25">
      <c r="L36" s="62"/>
    </row>
    <row r="37" spans="2:15" x14ac:dyDescent="0.25">
      <c r="D37" s="58" t="s">
        <v>64</v>
      </c>
      <c r="F37" s="79">
        <f>F34/F35</f>
        <v>1.5582433693590629</v>
      </c>
      <c r="L37" s="62" t="s">
        <v>65</v>
      </c>
    </row>
    <row r="38" spans="2:15" ht="7.5" customHeight="1" x14ac:dyDescent="0.25">
      <c r="L38" s="62"/>
    </row>
    <row r="39" spans="2:15" ht="15.75" x14ac:dyDescent="0.15">
      <c r="D39" s="84" t="s">
        <v>66</v>
      </c>
      <c r="F39" s="83">
        <f>ROUND(D11/F35,0)</f>
        <v>6</v>
      </c>
      <c r="L39" s="62" t="s">
        <v>67</v>
      </c>
      <c r="O39" s="80"/>
    </row>
    <row r="40" spans="2:15" x14ac:dyDescent="0.15">
      <c r="O40" s="80" t="s">
        <v>4</v>
      </c>
    </row>
    <row r="49" s="54" customFormat="1" ht="15" hidden="1" customHeight="1" x14ac:dyDescent="0.25"/>
    <row r="50" s="54" customFormat="1" ht="15" hidden="1" customHeight="1" x14ac:dyDescent="0.25"/>
    <row r="51" s="54" customFormat="1" ht="15" hidden="1" customHeight="1" x14ac:dyDescent="0.25"/>
    <row r="52" s="54" customFormat="1" ht="15" hidden="1" customHeight="1" x14ac:dyDescent="0.25"/>
  </sheetData>
  <sheetProtection algorithmName="SHA-512" hashValue="UR7487xO5Q4o5HwPKOzRiJfo9exi3gixzBLQrN2k8Ivfod51c1phFXDwuKEN4gK/ObBVZJ2Zp9IpKGvY1Q2/6A==" saltValue="97RQV3IOxyRaLjyS3vHB+w==" spinCount="100000" sheet="1" objects="1" scenarios="1"/>
  <mergeCells count="4">
    <mergeCell ref="D1:L3"/>
    <mergeCell ref="N2:N3"/>
    <mergeCell ref="L5:N5"/>
    <mergeCell ref="F17:J17"/>
  </mergeCells>
  <conditionalFormatting sqref="F17:J17">
    <cfRule type="cellIs" dxfId="0" priority="1" operator="equal">
      <formula>"ATENÇÃO!  Qtde excede a alavancagem"</formula>
    </cfRule>
  </conditionalFormatting>
  <hyperlinks>
    <hyperlink ref="N4" r:id="rId1" xr:uid="{99EA7795-E85A-4C1B-A2FA-20CEAC41BDFF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79C5-9FBF-4AF9-A796-A7CAF120B268}">
  <sheetPr>
    <tabColor theme="9" tint="0.39997558519241921"/>
    <pageSetUpPr fitToPage="1"/>
  </sheetPr>
  <dimension ref="A1:U46"/>
  <sheetViews>
    <sheetView showGridLines="0" showRowColHeaders="0" zoomScaleNormal="100" zoomScaleSheetLayoutView="115" workbookViewId="0">
      <selection activeCell="R2" sqref="R2"/>
    </sheetView>
  </sheetViews>
  <sheetFormatPr defaultColWidth="0" defaultRowHeight="15" customHeight="1" zeroHeight="1" x14ac:dyDescent="0.25"/>
  <cols>
    <col min="1" max="2" width="3.7109375" style="32" customWidth="1"/>
    <col min="3" max="3" width="11.85546875" style="32" customWidth="1"/>
    <col min="4" max="4" width="7" style="32" customWidth="1"/>
    <col min="5" max="5" width="11.28515625" style="32" customWidth="1"/>
    <col min="6" max="7" width="9.140625" style="32" customWidth="1"/>
    <col min="8" max="8" width="6.42578125" style="32" customWidth="1"/>
    <col min="9" max="14" width="9.140625" style="32" customWidth="1"/>
    <col min="15" max="15" width="14.7109375" style="32" customWidth="1"/>
    <col min="16" max="16" width="3" style="32" customWidth="1"/>
    <col min="17" max="17" width="4.7109375" style="32" customWidth="1"/>
    <col min="18" max="18" width="4" style="32" customWidth="1"/>
    <col min="19" max="21" width="0" style="39" hidden="1" customWidth="1"/>
    <col min="22" max="16384" width="9.140625" style="39" hidden="1"/>
  </cols>
  <sheetData>
    <row r="1" spans="2:17" x14ac:dyDescent="0.25">
      <c r="C1" s="4"/>
      <c r="D1" s="4"/>
      <c r="E1" s="4"/>
      <c r="F1" s="4"/>
      <c r="G1" s="4"/>
      <c r="H1" s="4"/>
      <c r="I1" s="4"/>
    </row>
    <row r="2" spans="2:17" ht="15" customHeight="1" x14ac:dyDescent="0.25">
      <c r="B2" s="33"/>
      <c r="C2" s="5"/>
      <c r="D2" s="5"/>
      <c r="E2" s="5"/>
      <c r="F2" s="5"/>
      <c r="G2" s="5"/>
      <c r="H2" s="5"/>
      <c r="I2" s="5"/>
      <c r="J2" s="34"/>
      <c r="K2" s="34"/>
      <c r="L2" s="34"/>
      <c r="M2" s="34"/>
      <c r="N2" s="34"/>
      <c r="O2" s="34"/>
      <c r="P2" s="34"/>
      <c r="Q2" s="35"/>
    </row>
    <row r="3" spans="2:17" ht="15" customHeight="1" x14ac:dyDescent="0.25">
      <c r="B3" s="36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37"/>
    </row>
    <row r="4" spans="2:17" ht="15" customHeight="1" x14ac:dyDescent="0.25">
      <c r="B4" s="36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37"/>
    </row>
    <row r="5" spans="2:17" ht="15" customHeight="1" x14ac:dyDescent="0.25">
      <c r="B5" s="36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37"/>
    </row>
    <row r="6" spans="2:17" ht="15" customHeight="1" x14ac:dyDescent="0.25">
      <c r="B6" s="3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37"/>
    </row>
    <row r="7" spans="2:17" ht="23.25" x14ac:dyDescent="0.25">
      <c r="B7" s="36"/>
      <c r="C7" s="38" t="s">
        <v>16</v>
      </c>
      <c r="D7" s="4"/>
      <c r="E7" s="4"/>
      <c r="F7" s="4"/>
      <c r="G7" s="4"/>
      <c r="H7" s="4"/>
      <c r="I7" s="4"/>
      <c r="Q7" s="37"/>
    </row>
    <row r="8" spans="2:17" ht="15" customHeight="1" x14ac:dyDescent="0.25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</row>
    <row r="9" spans="2:17" ht="15" customHeight="1" x14ac:dyDescent="0.25"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4"/>
    </row>
    <row r="10" spans="2:17" ht="15" customHeight="1" x14ac:dyDescent="0.25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4"/>
    </row>
    <row r="11" spans="2:17" ht="15.75" customHeight="1" x14ac:dyDescent="0.25"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2:17" ht="15.75" customHeight="1" x14ac:dyDescent="0.25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4"/>
    </row>
    <row r="13" spans="2:17" ht="15.75" customHeight="1" x14ac:dyDescent="0.25"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4"/>
    </row>
    <row r="14" spans="2:17" ht="15.75" customHeight="1" x14ac:dyDescent="0.25"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4"/>
    </row>
    <row r="15" spans="2:17" ht="15.75" customHeight="1" x14ac:dyDescent="0.25"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</row>
    <row r="16" spans="2:17" ht="15.75" customHeight="1" x14ac:dyDescent="0.25"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</row>
    <row r="17" spans="2:17" ht="15.75" customHeight="1" x14ac:dyDescent="0.25"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4"/>
    </row>
    <row r="18" spans="2:17" ht="15" customHeight="1" x14ac:dyDescent="0.25"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2:17" ht="15" customHeight="1" x14ac:dyDescent="0.25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4"/>
    </row>
    <row r="20" spans="2:17" ht="15" customHeight="1" x14ac:dyDescent="0.25"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/>
    </row>
    <row r="21" spans="2:17" ht="15" customHeight="1" x14ac:dyDescent="0.25"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2:17" ht="15" customHeight="1" x14ac:dyDescent="0.25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4"/>
    </row>
    <row r="23" spans="2:17" ht="15" customHeight="1" x14ac:dyDescent="0.25"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4"/>
    </row>
    <row r="24" spans="2:17" ht="15" customHeight="1" x14ac:dyDescent="0.25">
      <c r="B24" s="92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</row>
    <row r="25" spans="2:17" ht="15" customHeight="1" x14ac:dyDescent="0.25"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</row>
    <row r="26" spans="2:17" ht="15" customHeight="1" x14ac:dyDescent="0.25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4"/>
    </row>
    <row r="27" spans="2:17" ht="15" customHeight="1" x14ac:dyDescent="0.25"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2:17" ht="15" customHeight="1" x14ac:dyDescent="0.25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4"/>
    </row>
    <row r="29" spans="2:17" ht="11.25" customHeight="1" x14ac:dyDescent="0.25"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4"/>
    </row>
    <row r="30" spans="2:17" ht="11.25" customHeight="1" x14ac:dyDescent="0.25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</row>
    <row r="31" spans="2:17" ht="11.25" customHeight="1" x14ac:dyDescent="0.25"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4"/>
    </row>
    <row r="32" spans="2:17" ht="15" customHeight="1" x14ac:dyDescent="0.25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4"/>
    </row>
    <row r="33" spans="1:18" ht="15" customHeight="1" x14ac:dyDescent="0.25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1:18" ht="15" customHeight="1" x14ac:dyDescent="0.25"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8" ht="15" customHeight="1" x14ac:dyDescent="0.25">
      <c r="C35" s="40"/>
      <c r="D35" s="40"/>
      <c r="E35" s="40"/>
      <c r="F35" s="40"/>
      <c r="G35" s="40"/>
      <c r="H35" s="40"/>
      <c r="I35" s="39"/>
    </row>
    <row r="36" spans="1:18" ht="15" customHeight="1" x14ac:dyDescent="0.25">
      <c r="B36" s="33"/>
      <c r="C36" s="5"/>
      <c r="D36" s="5"/>
      <c r="E36" s="5"/>
      <c r="F36" s="5"/>
      <c r="G36" s="5"/>
      <c r="H36" s="5"/>
      <c r="I36" s="5"/>
      <c r="J36" s="34"/>
      <c r="K36" s="34"/>
      <c r="L36" s="34"/>
      <c r="M36" s="34"/>
      <c r="N36" s="34"/>
      <c r="O36" s="34"/>
      <c r="P36" s="34"/>
      <c r="Q36" s="35"/>
    </row>
    <row r="37" spans="1:18" x14ac:dyDescent="0.25">
      <c r="B37" s="36"/>
      <c r="G37" s="4"/>
      <c r="H37" s="4"/>
      <c r="I37" s="4"/>
      <c r="Q37" s="37"/>
    </row>
    <row r="38" spans="1:18" ht="18.75" x14ac:dyDescent="0.3">
      <c r="B38" s="36"/>
      <c r="F38" s="30"/>
      <c r="H38" s="31" t="s">
        <v>17</v>
      </c>
      <c r="I38" s="4"/>
      <c r="Q38" s="37"/>
    </row>
    <row r="39" spans="1:18" ht="18.75" x14ac:dyDescent="0.3">
      <c r="B39" s="36"/>
      <c r="D39" s="4"/>
      <c r="E39" s="41"/>
      <c r="F39" s="30"/>
      <c r="H39" s="31" t="s">
        <v>18</v>
      </c>
      <c r="I39" s="4"/>
      <c r="Q39" s="37"/>
    </row>
    <row r="40" spans="1:18" x14ac:dyDescent="0.25">
      <c r="B40" s="36"/>
      <c r="D40" s="4"/>
      <c r="E40" s="41"/>
      <c r="I40" s="4"/>
      <c r="Q40" s="37"/>
    </row>
    <row r="41" spans="1:18" x14ac:dyDescent="0.25">
      <c r="B41" s="42"/>
      <c r="C41" s="7"/>
      <c r="D41" s="7"/>
      <c r="E41" s="7"/>
      <c r="F41" s="7"/>
      <c r="G41" s="7"/>
      <c r="H41" s="7"/>
      <c r="I41" s="7"/>
      <c r="J41" s="43"/>
      <c r="K41" s="43"/>
      <c r="L41" s="43"/>
      <c r="M41" s="43"/>
      <c r="N41" s="43"/>
      <c r="O41" s="43"/>
      <c r="P41" s="43"/>
      <c r="Q41" s="44"/>
    </row>
    <row r="42" spans="1:18" x14ac:dyDescent="0.25">
      <c r="A42" s="98" t="s">
        <v>13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</row>
    <row r="43" spans="1:18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39"/>
      <c r="M43" s="45"/>
      <c r="N43" s="45"/>
      <c r="O43" s="45"/>
      <c r="P43" s="45"/>
      <c r="Q43" s="45"/>
      <c r="R43" s="46" t="s">
        <v>4</v>
      </c>
    </row>
    <row r="44" spans="1:18" hidden="1" x14ac:dyDescent="0.25"/>
    <row r="45" spans="1:18" hidden="1" x14ac:dyDescent="0.25"/>
    <row r="46" spans="1:18" hidden="1" x14ac:dyDescent="0.25"/>
  </sheetData>
  <sheetProtection algorithmName="SHA-512" hashValue="wnQPrb6RxxNCLJTbBEtLfC3ciUa3QL43NCyWra90yQHx5PS5E2cy93b95vP1iDYXgwL/QGA8jdasYIi4X3AhGg==" saltValue="qS84CggSf6eQ3Hn07l0aDA==" spinCount="100000" sheet="1" objects="1" scenarios="1" selectLockedCells="1" selectUnlockedCells="1"/>
  <mergeCells count="3">
    <mergeCell ref="C3:P6"/>
    <mergeCell ref="B8:Q34"/>
    <mergeCell ref="A42:R4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F967-75CB-4B0C-9FE6-493E91D91420}">
  <sheetPr>
    <tabColor theme="7"/>
    <pageSetUpPr fitToPage="1"/>
  </sheetPr>
  <dimension ref="A1:T49"/>
  <sheetViews>
    <sheetView showGridLines="0" showRowColHeaders="0" zoomScaleNormal="100" zoomScaleSheetLayoutView="115" workbookViewId="0">
      <selection activeCell="D12" sqref="D12"/>
    </sheetView>
  </sheetViews>
  <sheetFormatPr defaultColWidth="0" defaultRowHeight="15" customHeight="1" zeroHeight="1" x14ac:dyDescent="0.25"/>
  <cols>
    <col min="1" max="2" width="3.7109375" style="6" customWidth="1"/>
    <col min="3" max="3" width="10.7109375" style="6" customWidth="1"/>
    <col min="4" max="4" width="5.5703125" style="6" customWidth="1"/>
    <col min="5" max="5" width="11.28515625" style="6" customWidth="1"/>
    <col min="6" max="7" width="9.140625" style="6" customWidth="1"/>
    <col min="8" max="8" width="6.42578125" style="6" customWidth="1"/>
    <col min="9" max="14" width="9.140625" style="6" customWidth="1"/>
    <col min="15" max="15" width="15.42578125" style="6" customWidth="1"/>
    <col min="16" max="16" width="11.28515625" style="6" customWidth="1"/>
    <col min="17" max="17" width="4" style="6" customWidth="1"/>
    <col min="18" max="20" width="0" style="6" hidden="1" customWidth="1"/>
    <col min="21" max="16384" width="9.140625" style="6" hidden="1"/>
  </cols>
  <sheetData>
    <row r="1" spans="2:16" x14ac:dyDescent="0.25">
      <c r="C1" s="10"/>
      <c r="D1" s="10"/>
      <c r="E1" s="10"/>
      <c r="F1" s="10"/>
      <c r="G1" s="10"/>
      <c r="H1" s="10"/>
      <c r="I1" s="10"/>
    </row>
    <row r="2" spans="2:16" x14ac:dyDescent="0.25">
      <c r="B2" s="11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  <c r="N2" s="13"/>
      <c r="O2" s="13"/>
      <c r="P2" s="14"/>
    </row>
    <row r="3" spans="2:16" x14ac:dyDescent="0.25">
      <c r="B3" s="15"/>
      <c r="C3" s="10"/>
      <c r="D3" s="10"/>
      <c r="E3" s="10"/>
      <c r="F3" s="10"/>
      <c r="G3" s="10"/>
      <c r="H3" s="10"/>
      <c r="I3" s="10"/>
      <c r="P3" s="16"/>
    </row>
    <row r="4" spans="2:16" x14ac:dyDescent="0.25">
      <c r="B4" s="15"/>
      <c r="C4" s="10"/>
      <c r="D4" s="10"/>
      <c r="E4" s="10"/>
      <c r="F4" s="10"/>
      <c r="G4" s="10"/>
      <c r="H4" s="10"/>
      <c r="I4" s="10"/>
      <c r="P4" s="16"/>
    </row>
    <row r="5" spans="2:16" x14ac:dyDescent="0.25">
      <c r="B5" s="15"/>
      <c r="C5" s="10"/>
      <c r="D5" s="10"/>
      <c r="E5" s="10"/>
      <c r="F5" s="10"/>
      <c r="G5" s="10"/>
      <c r="H5" s="10"/>
      <c r="I5" s="10"/>
      <c r="P5" s="16"/>
    </row>
    <row r="6" spans="2:16" x14ac:dyDescent="0.25">
      <c r="B6" s="15"/>
      <c r="C6" s="10"/>
      <c r="D6" s="10"/>
      <c r="E6" s="10"/>
      <c r="F6" s="10"/>
      <c r="G6" s="10"/>
      <c r="H6" s="10"/>
      <c r="I6" s="10"/>
      <c r="P6" s="16"/>
    </row>
    <row r="7" spans="2:16" x14ac:dyDescent="0.25">
      <c r="B7" s="15"/>
      <c r="C7" s="10"/>
      <c r="D7" s="10"/>
      <c r="E7" s="10"/>
      <c r="F7" s="10"/>
      <c r="G7" s="10"/>
      <c r="H7" s="10"/>
      <c r="I7" s="10"/>
      <c r="P7" s="16"/>
    </row>
    <row r="8" spans="2:16" x14ac:dyDescent="0.25">
      <c r="B8" s="15"/>
      <c r="C8" s="10"/>
      <c r="D8" s="10"/>
      <c r="E8" s="10"/>
      <c r="F8" s="10"/>
      <c r="G8" s="10"/>
      <c r="H8" s="10"/>
      <c r="I8" s="10"/>
      <c r="P8" s="16"/>
    </row>
    <row r="9" spans="2:16" ht="21" x14ac:dyDescent="0.25">
      <c r="B9" s="15"/>
      <c r="C9" s="1" t="s">
        <v>69</v>
      </c>
      <c r="D9" s="17"/>
      <c r="E9" s="17"/>
      <c r="F9" s="17"/>
      <c r="G9" s="17"/>
      <c r="H9" s="17"/>
      <c r="I9" s="17"/>
      <c r="P9" s="16"/>
    </row>
    <row r="10" spans="2:16" x14ac:dyDescent="0.25">
      <c r="B10" s="15"/>
      <c r="C10" s="17"/>
      <c r="D10" s="17"/>
      <c r="E10" s="17"/>
      <c r="F10" s="17"/>
      <c r="G10" s="17"/>
      <c r="H10" s="17"/>
      <c r="I10" s="17"/>
      <c r="P10" s="16"/>
    </row>
    <row r="11" spans="2:16" ht="15.75" x14ac:dyDescent="0.25">
      <c r="B11" s="15"/>
      <c r="C11" s="18" t="s">
        <v>5</v>
      </c>
      <c r="D11" s="2" t="s">
        <v>70</v>
      </c>
      <c r="E11" s="19">
        <v>45566</v>
      </c>
      <c r="F11" s="17"/>
      <c r="G11" s="17"/>
      <c r="H11" s="17"/>
      <c r="I11" s="17"/>
      <c r="P11" s="16"/>
    </row>
    <row r="12" spans="2:16" ht="15.75" x14ac:dyDescent="0.25">
      <c r="B12" s="15"/>
      <c r="C12" s="18" t="s">
        <v>14</v>
      </c>
      <c r="D12" s="19"/>
      <c r="E12" s="19">
        <v>42736</v>
      </c>
      <c r="F12" s="17"/>
      <c r="G12" s="17"/>
      <c r="H12" s="17"/>
      <c r="I12" s="17"/>
      <c r="P12" s="16"/>
    </row>
    <row r="13" spans="2:16" ht="15.75" x14ac:dyDescent="0.25">
      <c r="B13" s="15"/>
      <c r="C13" s="18" t="s">
        <v>6</v>
      </c>
      <c r="D13" s="85" t="s">
        <v>12</v>
      </c>
      <c r="E13" s="21"/>
      <c r="F13" s="17" t="s">
        <v>19</v>
      </c>
      <c r="G13" s="17"/>
      <c r="H13" s="17"/>
      <c r="I13" s="17"/>
      <c r="P13" s="16"/>
    </row>
    <row r="14" spans="2:16" ht="15.75" x14ac:dyDescent="0.25">
      <c r="B14" s="15"/>
      <c r="C14" s="2"/>
      <c r="D14" s="2"/>
      <c r="E14" s="2"/>
      <c r="F14" s="17"/>
      <c r="G14" s="17"/>
      <c r="H14" s="17"/>
      <c r="I14" s="17"/>
      <c r="P14" s="16"/>
    </row>
    <row r="15" spans="2:16" ht="15.75" x14ac:dyDescent="0.25">
      <c r="B15" s="15"/>
      <c r="C15" s="18" t="s">
        <v>7</v>
      </c>
      <c r="D15" s="99" t="s">
        <v>68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</row>
    <row r="16" spans="2:16" ht="15.75" x14ac:dyDescent="0.25">
      <c r="B16" s="15"/>
      <c r="C16" s="1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2:16" ht="15.75" x14ac:dyDescent="0.25">
      <c r="B17" s="15"/>
      <c r="C17" s="17"/>
      <c r="D17" s="2"/>
      <c r="E17" s="17"/>
      <c r="F17" s="17"/>
      <c r="G17" s="17"/>
      <c r="H17" s="17"/>
      <c r="I17" s="17"/>
      <c r="P17" s="16"/>
    </row>
    <row r="18" spans="2:16" x14ac:dyDescent="0.25">
      <c r="B18" s="15"/>
      <c r="C18" s="47" t="s">
        <v>8</v>
      </c>
      <c r="D18" s="48"/>
      <c r="E18" s="48"/>
      <c r="F18" s="48"/>
      <c r="G18" s="48"/>
      <c r="H18" s="48"/>
      <c r="I18" s="48"/>
      <c r="J18" s="39"/>
      <c r="K18" s="39"/>
      <c r="L18" s="39"/>
      <c r="M18" s="39"/>
      <c r="N18" s="39"/>
      <c r="O18" s="39"/>
      <c r="P18" s="49"/>
    </row>
    <row r="19" spans="2:16" x14ac:dyDescent="0.25">
      <c r="B19" s="15"/>
      <c r="C19" s="47" t="s">
        <v>9</v>
      </c>
      <c r="D19" s="48"/>
      <c r="E19" s="48"/>
      <c r="F19" s="48"/>
      <c r="G19" s="48"/>
      <c r="H19" s="48"/>
      <c r="I19" s="48"/>
      <c r="J19" s="39"/>
      <c r="K19" s="39"/>
      <c r="L19" s="39"/>
      <c r="M19" s="39"/>
      <c r="N19" s="39"/>
      <c r="O19" s="39"/>
      <c r="P19" s="49"/>
    </row>
    <row r="20" spans="2:16" x14ac:dyDescent="0.25">
      <c r="B20" s="15"/>
      <c r="C20" s="47" t="s">
        <v>10</v>
      </c>
      <c r="D20" s="48"/>
      <c r="E20" s="48"/>
      <c r="F20" s="48"/>
      <c r="G20" s="48"/>
      <c r="H20" s="48"/>
      <c r="I20" s="48"/>
      <c r="J20" s="39"/>
      <c r="K20" s="39"/>
      <c r="L20" s="39"/>
      <c r="M20" s="39"/>
      <c r="N20" s="39"/>
      <c r="O20" s="39"/>
      <c r="P20" s="49"/>
    </row>
    <row r="21" spans="2:16" x14ac:dyDescent="0.25">
      <c r="B21" s="15"/>
      <c r="C21" s="48" t="s">
        <v>11</v>
      </c>
      <c r="D21" s="48"/>
      <c r="E21" s="48"/>
      <c r="F21" s="48"/>
      <c r="G21" s="48"/>
      <c r="H21" s="48"/>
      <c r="I21" s="29"/>
      <c r="J21" s="86" t="s">
        <v>20</v>
      </c>
      <c r="K21"/>
      <c r="L21"/>
      <c r="M21" s="39"/>
      <c r="N21" s="39"/>
      <c r="O21" s="39"/>
      <c r="P21" s="49"/>
    </row>
    <row r="22" spans="2:16" x14ac:dyDescent="0.25">
      <c r="B22" s="15"/>
      <c r="C22" s="50"/>
      <c r="D22" s="48"/>
      <c r="E22" s="48"/>
      <c r="F22" s="48"/>
      <c r="G22" s="48"/>
      <c r="H22" s="48"/>
      <c r="I22" s="20"/>
      <c r="J22" s="39"/>
      <c r="K22" s="39"/>
      <c r="L22" s="39"/>
      <c r="M22" s="39"/>
      <c r="N22" s="39"/>
      <c r="O22" s="39"/>
      <c r="P22" s="49"/>
    </row>
    <row r="23" spans="2:16" x14ac:dyDescent="0.25">
      <c r="B23" s="15"/>
      <c r="C23" s="101" t="s">
        <v>21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2:16" ht="15" customHeight="1" x14ac:dyDescent="0.25">
      <c r="B24" s="15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2:16" ht="11.25" customHeight="1" x14ac:dyDescent="0.25">
      <c r="B25" s="15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2:16" ht="11.25" customHeight="1" x14ac:dyDescent="0.25">
      <c r="B26" s="15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</row>
    <row r="27" spans="2:16" ht="11.25" customHeight="1" x14ac:dyDescent="0.25">
      <c r="B27" s="15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2:16" ht="15" customHeight="1" x14ac:dyDescent="0.25">
      <c r="B28" s="15"/>
      <c r="C28" s="103" t="s">
        <v>15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</row>
    <row r="29" spans="2:16" ht="15" customHeight="1" x14ac:dyDescent="0.25">
      <c r="B29" s="15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4"/>
    </row>
    <row r="30" spans="2:16" x14ac:dyDescent="0.25"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4"/>
    </row>
    <row r="31" spans="2:16" x14ac:dyDescent="0.25">
      <c r="B31" s="15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4"/>
    </row>
    <row r="32" spans="2:16" x14ac:dyDescent="0.25">
      <c r="B32" s="15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4"/>
    </row>
    <row r="33" spans="1:17" x14ac:dyDescent="0.25">
      <c r="B33" s="22"/>
      <c r="C33" s="23"/>
      <c r="D33" s="24"/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6"/>
    </row>
    <row r="34" spans="1:17" x14ac:dyDescent="0.25">
      <c r="C34" s="17"/>
      <c r="D34" s="17"/>
      <c r="E34" s="17"/>
      <c r="F34" s="17"/>
      <c r="G34" s="17"/>
      <c r="H34" s="17"/>
      <c r="I34" s="17"/>
    </row>
    <row r="35" spans="1:17" x14ac:dyDescent="0.25">
      <c r="B35" s="11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4"/>
    </row>
    <row r="36" spans="1:17" x14ac:dyDescent="0.25">
      <c r="B36" s="15"/>
      <c r="G36" s="10"/>
      <c r="H36" s="10"/>
      <c r="I36" s="10"/>
      <c r="P36" s="16"/>
    </row>
    <row r="37" spans="1:17" ht="18.75" x14ac:dyDescent="0.3">
      <c r="B37" s="15"/>
      <c r="F37" s="51"/>
      <c r="H37" s="31" t="s">
        <v>17</v>
      </c>
      <c r="I37" s="10"/>
      <c r="P37" s="16"/>
    </row>
    <row r="38" spans="1:17" ht="18.75" x14ac:dyDescent="0.3">
      <c r="B38" s="15"/>
      <c r="D38" s="10"/>
      <c r="E38" s="27"/>
      <c r="F38" s="51"/>
      <c r="H38" s="31" t="s">
        <v>18</v>
      </c>
      <c r="I38" s="10"/>
      <c r="P38" s="16"/>
    </row>
    <row r="39" spans="1:17" x14ac:dyDescent="0.25">
      <c r="B39" s="15"/>
      <c r="D39" s="10"/>
      <c r="E39" s="27"/>
      <c r="I39" s="10"/>
      <c r="P39" s="16"/>
    </row>
    <row r="40" spans="1:17" x14ac:dyDescent="0.25">
      <c r="B40" s="22"/>
      <c r="C40" s="28"/>
      <c r="D40" s="28"/>
      <c r="E40" s="28"/>
      <c r="F40" s="28"/>
      <c r="G40" s="28"/>
      <c r="H40" s="28"/>
      <c r="I40" s="28"/>
      <c r="J40" s="25"/>
      <c r="K40" s="25"/>
      <c r="L40" s="25"/>
      <c r="M40" s="25"/>
      <c r="N40" s="25"/>
      <c r="O40" s="25"/>
      <c r="P40" s="26"/>
    </row>
    <row r="41" spans="1:17" x14ac:dyDescent="0.25">
      <c r="A41" s="105" t="s">
        <v>13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9" t="s">
        <v>4</v>
      </c>
    </row>
    <row r="49" ht="15" customHeight="1" x14ac:dyDescent="0.25"/>
  </sheetData>
  <sheetProtection algorithmName="SHA-512" hashValue="w5xvTYwOZ526RSAWtxGSdC4o2l0rzND23Sx93eClSM4nWIHo4QHD/eizLQv2cAkyU62tRN5qS87BqRvTkJv/CQ==" saltValue="784fTCQAokcaA1MQieEyhA==" spinCount="100000" sheet="1" objects="1" scenarios="1" selectLockedCells="1" selectUnlockedCells="1"/>
  <mergeCells count="4">
    <mergeCell ref="D15:P16"/>
    <mergeCell ref="C23:P27"/>
    <mergeCell ref="C28:P32"/>
    <mergeCell ref="A41:Q41"/>
  </mergeCells>
  <hyperlinks>
    <hyperlink ref="D13" r:id="rId1" xr:uid="{85AECB96-E67C-4EFE-B3DC-A180E7B1F934}"/>
    <hyperlink ref="J21" r:id="rId2" xr:uid="{9E2073C0-2DC1-454D-B1C0-3921DB76D14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Calculadora de Alavancagem</vt:lpstr>
      <vt:lpstr>Conteúdos</vt:lpstr>
      <vt:lpstr>Sobre</vt:lpstr>
      <vt:lpstr>'Calculadora de Alavancagem'!Area_de_impressao</vt:lpstr>
      <vt:lpstr>Conteúdos!Area_de_impressao</vt:lpstr>
      <vt:lpstr>Sobre!Area_de_impressao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Garcia;Pensativamente Consultoria</dc:creator>
  <cp:lastModifiedBy>Diretor</cp:lastModifiedBy>
  <dcterms:created xsi:type="dcterms:W3CDTF">2017-11-22T00:49:33Z</dcterms:created>
  <dcterms:modified xsi:type="dcterms:W3CDTF">2025-07-03T16:26:23Z</dcterms:modified>
</cp:coreProperties>
</file>